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idahaugstad_stake_handball_no/Documents/Dommer/"/>
    </mc:Choice>
  </mc:AlternateContent>
  <xr:revisionPtr revIDLastSave="0" documentId="8_{A9F3929D-D7A4-D24B-BC09-B19157AEE0CC}" xr6:coauthVersionLast="47" xr6:coauthVersionMax="47" xr10:uidLastSave="{00000000-0000-0000-0000-000000000000}"/>
  <bookViews>
    <workbookView xWindow="-34600" yWindow="1220" windowWidth="28800" windowHeight="17500" xr2:uid="{00000000-000D-0000-FFFF-FFFF00000000}"/>
  </bookViews>
  <sheets>
    <sheet name="Dommerregning" sheetId="1" r:id="rId1"/>
  </sheets>
  <definedNames>
    <definedName name="antall">Dommerregning!$F$25</definedName>
    <definedName name="diett">Dommerregning!$F$24</definedName>
    <definedName name="diett12">#REF!</definedName>
    <definedName name="diett6">#REF!</definedName>
    <definedName name="diettsats">#REF!</definedName>
    <definedName name="Satser">#REF!</definedName>
    <definedName name="type">#REF!</definedName>
    <definedName name="_xlnm.Print_Area" localSheetId="0">Dommerregning!$A$1:$G$41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H22" i="1" l="1"/>
  <c r="E23" i="1" s="1"/>
  <c r="H23" i="1"/>
  <c r="F23" i="1" l="1"/>
  <c r="E31" i="1"/>
  <c r="H31" i="1" s="1"/>
  <c r="F20" i="1" l="1"/>
  <c r="F18" i="1"/>
  <c r="F24" i="1" s="1"/>
  <c r="E30" i="1"/>
  <c r="H30" i="1" s="1"/>
  <c r="E32" i="1"/>
  <c r="H32" i="1" s="1"/>
  <c r="E33" i="1"/>
  <c r="H33" i="1" s="1"/>
  <c r="E34" i="1"/>
  <c r="H34" i="1" s="1"/>
  <c r="F26" i="1" l="1"/>
  <c r="F33" i="1"/>
  <c r="G33" i="1"/>
  <c r="F30" i="1"/>
  <c r="G30" i="1" s="1"/>
  <c r="G34" i="1"/>
  <c r="F34" i="1"/>
  <c r="F31" i="1"/>
  <c r="G31" i="1" s="1"/>
  <c r="F32" i="1"/>
  <c r="G32" i="1" s="1"/>
  <c r="G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 Øie</author>
  </authors>
  <commentList>
    <comment ref="C2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NHF Region Sør:
</t>
        </r>
        <r>
          <rPr>
            <sz val="9"/>
            <color indexed="81"/>
            <rFont val="Tahoma"/>
            <family val="2"/>
          </rPr>
          <t>sett inn klokkeslett i denne formen:</t>
        </r>
        <r>
          <rPr>
            <b/>
            <sz val="9"/>
            <color indexed="81"/>
            <rFont val="Tahoma"/>
            <family val="2"/>
          </rPr>
          <t xml:space="preserve">
13:30</t>
        </r>
      </text>
    </comment>
    <comment ref="F2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NHF Region Sør:
</t>
        </r>
        <r>
          <rPr>
            <sz val="9"/>
            <color indexed="81"/>
            <rFont val="Tahoma"/>
            <family val="2"/>
          </rPr>
          <t>sett inn klokkeslett i denne formen:</t>
        </r>
        <r>
          <rPr>
            <b/>
            <sz val="9"/>
            <color indexed="81"/>
            <rFont val="Tahoma"/>
            <family val="2"/>
          </rPr>
          <t xml:space="preserve">
13:30</t>
        </r>
      </text>
    </comment>
  </commentList>
</comments>
</file>

<file path=xl/sharedStrings.xml><?xml version="1.0" encoding="utf-8"?>
<sst xmlns="http://schemas.openxmlformats.org/spreadsheetml/2006/main" count="39" uniqueCount="39">
  <si>
    <t xml:space="preserve">Dommer: </t>
  </si>
  <si>
    <t xml:space="preserve">Adresse: </t>
  </si>
  <si>
    <t xml:space="preserve">Postnr / sted: </t>
  </si>
  <si>
    <t>Skattekommune</t>
  </si>
  <si>
    <t>Mobil nr</t>
  </si>
  <si>
    <t>NB. Alle opplysninger må fylles ut</t>
  </si>
  <si>
    <t>Avreise fra hjemmet:</t>
  </si>
  <si>
    <t>Ankomst hjemmet:</t>
  </si>
  <si>
    <t>En dommer i bilen</t>
  </si>
  <si>
    <t>Passasjertilegg</t>
  </si>
  <si>
    <t xml:space="preserve">km á kr 1,00 </t>
  </si>
  <si>
    <t>Navn på passasjer</t>
  </si>
  <si>
    <t>Motorsykkel/moped</t>
  </si>
  <si>
    <t>km á kr 2,00,-</t>
  </si>
  <si>
    <t>Andre utgifter (bom, ferge, buss  etc)</t>
  </si>
  <si>
    <t>Sum reise og diettkostnader</t>
  </si>
  <si>
    <t>Reise- og diettkostnader pr kamp</t>
  </si>
  <si>
    <t>Dommerregning fra</t>
  </si>
  <si>
    <t>Kamp honnorar:</t>
  </si>
  <si>
    <t>Kamp nummer:</t>
  </si>
  <si>
    <t>Totalt:</t>
  </si>
  <si>
    <t>Totalt til utbetaling</t>
  </si>
  <si>
    <t>Underskrift:</t>
  </si>
  <si>
    <t>Dato:</t>
  </si>
  <si>
    <t>Kamp type</t>
  </si>
  <si>
    <t>Dato</t>
  </si>
  <si>
    <t>Personnummer</t>
  </si>
  <si>
    <t>Kontonummer</t>
  </si>
  <si>
    <t>E-post</t>
  </si>
  <si>
    <t>Utregning av kostnader pr kamp</t>
  </si>
  <si>
    <t>Reise/diett pr kamp</t>
  </si>
  <si>
    <t>Dommerregning til</t>
  </si>
  <si>
    <t>Klubb:</t>
  </si>
  <si>
    <t xml:space="preserve"> (Klubbene skal ikke betale for to biler om dere har samme reisevei. Det forventes felleskjøring )</t>
  </si>
  <si>
    <t>Hall</t>
  </si>
  <si>
    <t>km á kr 3,50</t>
  </si>
  <si>
    <t>Dommerregning</t>
  </si>
  <si>
    <t>Diett:fravær (6-12 timer-369,- 12 timer og mer - 686,-)</t>
  </si>
  <si>
    <t>Antall kamper som reise- og diettkostnader evt. deles på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</si>
</sst>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 &quot;kr&quot;\ * #,##0_ ;_ &quot;kr&quot;\ * \-#,##0_ ;_ &quot;kr&quot;\ * &quot;-&quot;??_ ;_ @_ "/>
    <numFmt numFmtId="166" formatCode="_-* #,##0_-;\-* #,##0_-;_-* &quot;-&quot;??_-;_-@_-"/>
    <numFmt numFmtId="167" formatCode="####_ ##_ #####"/>
    <numFmt numFmtId="168" formatCode="0#####_ #####"/>
    <numFmt numFmtId="169" formatCode="_-[$kr-414]\ * #,##0_-;\-[$kr-414]\ * #,##0_-;_-[$kr-414]\ * &quot;-&quot;??_-;_-@_-"/>
    <numFmt numFmtId="170" formatCode="h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4" fillId="3" borderId="2" xfId="0" applyFont="1" applyFill="1" applyBorder="1"/>
    <xf numFmtId="0" fontId="4" fillId="3" borderId="1" xfId="0" applyFont="1" applyFill="1" applyBorder="1"/>
    <xf numFmtId="0" fontId="4" fillId="0" borderId="0" xfId="0" applyFont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2" borderId="1" xfId="0" applyFont="1" applyFill="1" applyBorder="1" applyProtection="1">
      <protection locked="0"/>
    </xf>
    <xf numFmtId="169" fontId="4" fillId="3" borderId="1" xfId="2" applyNumberFormat="1" applyFont="1" applyFill="1" applyBorder="1" applyProtection="1"/>
    <xf numFmtId="0" fontId="4" fillId="2" borderId="5" xfId="0" applyFont="1" applyFill="1" applyBorder="1" applyProtection="1">
      <protection locked="0"/>
    </xf>
    <xf numFmtId="0" fontId="4" fillId="3" borderId="5" xfId="0" applyFont="1" applyFill="1" applyBorder="1"/>
    <xf numFmtId="169" fontId="4" fillId="3" borderId="5" xfId="2" applyNumberFormat="1" applyFont="1" applyFill="1" applyBorder="1" applyProtection="1"/>
    <xf numFmtId="0" fontId="4" fillId="2" borderId="0" xfId="0" applyFont="1" applyFill="1" applyProtection="1">
      <protection locked="0"/>
    </xf>
    <xf numFmtId="0" fontId="4" fillId="3" borderId="6" xfId="0" applyFont="1" applyFill="1" applyBorder="1"/>
    <xf numFmtId="169" fontId="4" fillId="2" borderId="5" xfId="2" applyNumberFormat="1" applyFont="1" applyFill="1" applyBorder="1" applyProtection="1">
      <protection locked="0"/>
    </xf>
    <xf numFmtId="169" fontId="4" fillId="4" borderId="1" xfId="2" applyNumberFormat="1" applyFont="1" applyFill="1" applyBorder="1" applyProtection="1"/>
    <xf numFmtId="1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65" fontId="4" fillId="3" borderId="1" xfId="0" applyNumberFormat="1" applyFont="1" applyFill="1" applyBorder="1"/>
    <xf numFmtId="0" fontId="6" fillId="0" borderId="0" xfId="0" applyFont="1"/>
    <xf numFmtId="0" fontId="4" fillId="3" borderId="2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165" fontId="3" fillId="3" borderId="1" xfId="0" applyNumberFormat="1" applyFont="1" applyFill="1" applyBorder="1"/>
    <xf numFmtId="0" fontId="4" fillId="0" borderId="0" xfId="0" applyFont="1" applyAlignment="1">
      <alignment horizontal="right"/>
    </xf>
    <xf numFmtId="20" fontId="4" fillId="0" borderId="0" xfId="0" applyNumberFormat="1" applyFont="1"/>
    <xf numFmtId="20" fontId="4" fillId="2" borderId="1" xfId="0" applyNumberFormat="1" applyFont="1" applyFill="1" applyBorder="1" applyAlignment="1" applyProtection="1">
      <alignment horizontal="center"/>
      <protection locked="0"/>
    </xf>
    <xf numFmtId="170" fontId="4" fillId="3" borderId="1" xfId="2" applyNumberFormat="1" applyFont="1" applyFill="1" applyBorder="1" applyAlignment="1"/>
    <xf numFmtId="0" fontId="4" fillId="2" borderId="1" xfId="0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2" fillId="2" borderId="1" xfId="1" applyFill="1" applyBorder="1" applyAlignment="1" applyProtection="1">
      <alignment horizontal="left"/>
      <protection locked="0"/>
    </xf>
    <xf numFmtId="0" fontId="5" fillId="2" borderId="1" xfId="1" applyFont="1" applyFill="1" applyBorder="1" applyAlignment="1" applyProtection="1">
      <alignment horizontal="left"/>
      <protection locked="0"/>
    </xf>
    <xf numFmtId="168" fontId="4" fillId="2" borderId="2" xfId="0" applyNumberFormat="1" applyFont="1" applyFill="1" applyBorder="1" applyAlignment="1" applyProtection="1">
      <alignment horizontal="left"/>
      <protection locked="0"/>
    </xf>
    <xf numFmtId="168" fontId="4" fillId="2" borderId="4" xfId="0" applyNumberFormat="1" applyFont="1" applyFill="1" applyBorder="1" applyAlignment="1" applyProtection="1">
      <alignment horizontal="left"/>
      <protection locked="0"/>
    </xf>
    <xf numFmtId="167" fontId="4" fillId="2" borderId="2" xfId="0" applyNumberFormat="1" applyFont="1" applyFill="1" applyBorder="1" applyAlignment="1" applyProtection="1">
      <alignment horizontal="left"/>
      <protection locked="0"/>
    </xf>
    <xf numFmtId="167" fontId="4" fillId="2" borderId="4" xfId="0" applyNumberFormat="1" applyFont="1" applyFill="1" applyBorder="1" applyAlignment="1" applyProtection="1">
      <alignment horizontal="left"/>
      <protection locked="0"/>
    </xf>
    <xf numFmtId="0" fontId="9" fillId="0" borderId="0" xfId="0" applyFont="1"/>
    <xf numFmtId="0" fontId="10" fillId="0" borderId="0" xfId="0" applyFont="1"/>
    <xf numFmtId="166" fontId="10" fillId="2" borderId="5" xfId="2" applyNumberFormat="1" applyFont="1" applyFill="1" applyBorder="1" applyProtection="1">
      <protection locked="0"/>
    </xf>
    <xf numFmtId="0" fontId="0" fillId="3" borderId="2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</cellXfs>
  <cellStyles count="3">
    <cellStyle name="Hyperkobling" xfId="1" builtinId="8"/>
    <cellStyle name="Komma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topLeftCell="A11" zoomScaleNormal="100" workbookViewId="0">
      <selection activeCell="G36" sqref="G36"/>
    </sheetView>
  </sheetViews>
  <sheetFormatPr baseColWidth="10" defaultColWidth="11.5" defaultRowHeight="15" x14ac:dyDescent="0.2"/>
  <cols>
    <col min="1" max="1" width="10.83203125" style="2" customWidth="1"/>
    <col min="2" max="2" width="19.5" style="2" customWidth="1"/>
    <col min="3" max="3" width="16.5" style="2" customWidth="1"/>
    <col min="4" max="4" width="12.5" style="2" bestFit="1" customWidth="1"/>
    <col min="5" max="5" width="18.1640625" style="2" customWidth="1"/>
    <col min="6" max="6" width="15" style="2" customWidth="1"/>
    <col min="7" max="7" width="13.33203125" style="2" customWidth="1"/>
    <col min="8" max="8" width="9.5" style="2" hidden="1" customWidth="1"/>
    <col min="9" max="16384" width="11.5" style="2"/>
  </cols>
  <sheetData>
    <row r="1" spans="1:7" ht="16.5" customHeight="1" x14ac:dyDescent="0.25">
      <c r="A1" s="44" t="s">
        <v>36</v>
      </c>
    </row>
    <row r="2" spans="1:7" ht="16.5" customHeight="1" x14ac:dyDescent="0.2">
      <c r="F2"/>
    </row>
    <row r="3" spans="1:7" ht="16.5" customHeight="1" x14ac:dyDescent="0.2">
      <c r="B3" s="1" t="s">
        <v>31</v>
      </c>
    </row>
    <row r="4" spans="1:7" ht="16.5" customHeight="1" x14ac:dyDescent="0.2">
      <c r="B4" s="3" t="s">
        <v>32</v>
      </c>
      <c r="C4" s="35"/>
      <c r="D4" s="36"/>
      <c r="E4" s="37"/>
    </row>
    <row r="5" spans="1:7" ht="16.5" customHeight="1" x14ac:dyDescent="0.2"/>
    <row r="6" spans="1:7" ht="16.5" customHeight="1" x14ac:dyDescent="0.2">
      <c r="B6" s="1" t="s">
        <v>17</v>
      </c>
    </row>
    <row r="7" spans="1:7" ht="16.5" customHeight="1" x14ac:dyDescent="0.2">
      <c r="B7" s="4" t="s">
        <v>0</v>
      </c>
      <c r="C7" s="35"/>
      <c r="D7" s="36"/>
      <c r="E7" s="37"/>
      <c r="F7" s="5"/>
    </row>
    <row r="8" spans="1:7" ht="16.5" customHeight="1" x14ac:dyDescent="0.2">
      <c r="B8" s="4" t="s">
        <v>1</v>
      </c>
      <c r="C8" s="35"/>
      <c r="D8" s="36"/>
      <c r="E8" s="37"/>
      <c r="F8" s="5"/>
    </row>
    <row r="9" spans="1:7" ht="16.5" customHeight="1" x14ac:dyDescent="0.2">
      <c r="B9" s="4" t="s">
        <v>2</v>
      </c>
      <c r="C9" s="35"/>
      <c r="D9" s="36"/>
      <c r="E9" s="37"/>
      <c r="F9" s="5"/>
    </row>
    <row r="10" spans="1:7" ht="16.5" customHeight="1" x14ac:dyDescent="0.2">
      <c r="B10" s="4" t="s">
        <v>26</v>
      </c>
      <c r="C10" s="40"/>
      <c r="D10" s="41"/>
    </row>
    <row r="11" spans="1:7" ht="16.5" customHeight="1" x14ac:dyDescent="0.2">
      <c r="B11" s="4" t="s">
        <v>27</v>
      </c>
      <c r="C11" s="42"/>
      <c r="D11" s="43"/>
    </row>
    <row r="12" spans="1:7" ht="16.5" customHeight="1" x14ac:dyDescent="0.2">
      <c r="B12" s="4" t="s">
        <v>3</v>
      </c>
      <c r="C12" s="35"/>
      <c r="D12" s="37"/>
    </row>
    <row r="13" spans="1:7" ht="16.5" customHeight="1" x14ac:dyDescent="0.2">
      <c r="B13" s="6" t="s">
        <v>4</v>
      </c>
      <c r="C13" s="27"/>
      <c r="D13" s="6" t="s">
        <v>28</v>
      </c>
      <c r="E13" s="38"/>
      <c r="F13" s="39"/>
      <c r="G13" s="39"/>
    </row>
    <row r="14" spans="1:7" ht="16.5" customHeight="1" x14ac:dyDescent="0.2">
      <c r="B14" s="1" t="s">
        <v>5</v>
      </c>
    </row>
    <row r="15" spans="1:7" ht="16.5" customHeight="1" x14ac:dyDescent="0.2"/>
    <row r="16" spans="1:7" ht="16.5" customHeight="1" x14ac:dyDescent="0.2">
      <c r="B16" t="s">
        <v>33</v>
      </c>
    </row>
    <row r="17" spans="1:8" ht="16.5" customHeight="1" x14ac:dyDescent="0.2">
      <c r="B17" s="4" t="s">
        <v>8</v>
      </c>
      <c r="C17" s="7"/>
      <c r="D17" s="28" t="s">
        <v>35</v>
      </c>
      <c r="F17" s="8">
        <f>+C17*3.5</f>
        <v>0</v>
      </c>
    </row>
    <row r="18" spans="1:8" ht="16.5" customHeight="1" x14ac:dyDescent="0.2">
      <c r="B18" s="4" t="s">
        <v>9</v>
      </c>
      <c r="C18" s="9"/>
      <c r="D18" s="10" t="s">
        <v>10</v>
      </c>
      <c r="F18" s="11">
        <f>+C18*1</f>
        <v>0</v>
      </c>
    </row>
    <row r="19" spans="1:8" ht="16.5" customHeight="1" x14ac:dyDescent="0.2">
      <c r="B19" s="6" t="s">
        <v>11</v>
      </c>
      <c r="C19" s="35"/>
      <c r="D19" s="36"/>
      <c r="E19" s="36"/>
      <c r="F19" s="37"/>
    </row>
    <row r="20" spans="1:8" ht="16.5" customHeight="1" x14ac:dyDescent="0.2">
      <c r="B20" s="10" t="s">
        <v>12</v>
      </c>
      <c r="C20" s="12"/>
      <c r="D20" s="13" t="s">
        <v>13</v>
      </c>
      <c r="F20" s="11">
        <f>+C20*2</f>
        <v>0</v>
      </c>
    </row>
    <row r="21" spans="1:8" ht="16.5" customHeight="1" x14ac:dyDescent="0.2">
      <c r="B21" s="3" t="s">
        <v>14</v>
      </c>
      <c r="C21" s="29"/>
      <c r="D21" s="29"/>
      <c r="E21" s="30"/>
      <c r="F21" s="14"/>
    </row>
    <row r="22" spans="1:8" ht="16.5" customHeight="1" x14ac:dyDescent="0.2">
      <c r="B22" s="4" t="s">
        <v>6</v>
      </c>
      <c r="C22" s="25"/>
      <c r="E22" s="4" t="s">
        <v>7</v>
      </c>
      <c r="F22" s="25"/>
      <c r="H22" s="2">
        <f>F22*C22</f>
        <v>0</v>
      </c>
    </row>
    <row r="23" spans="1:8" ht="16.5" customHeight="1" x14ac:dyDescent="0.2">
      <c r="B23" s="31" t="s">
        <v>37</v>
      </c>
      <c r="C23" s="32"/>
      <c r="D23" s="33"/>
      <c r="E23" s="26">
        <f>IF(H22=0,0,H23)</f>
        <v>0</v>
      </c>
      <c r="F23" s="11">
        <f>IF(H23&gt;=0.5,diett12,IF(H23&gt;=0.25,diett6,0))</f>
        <v>0</v>
      </c>
      <c r="H23" s="24">
        <f>F22-C22</f>
        <v>0</v>
      </c>
    </row>
    <row r="24" spans="1:8" ht="16.5" customHeight="1" x14ac:dyDescent="0.2">
      <c r="B24" s="3" t="s">
        <v>15</v>
      </c>
      <c r="C24" s="30"/>
      <c r="F24" s="11">
        <f>SUM(F17:F18:F20,F21,F23)</f>
        <v>0</v>
      </c>
    </row>
    <row r="25" spans="1:8" ht="16.5" customHeight="1" x14ac:dyDescent="0.2">
      <c r="B25" s="47" t="s">
        <v>38</v>
      </c>
      <c r="C25" s="48"/>
      <c r="D25" s="49"/>
      <c r="E25" s="45"/>
      <c r="F25" s="46"/>
    </row>
    <row r="26" spans="1:8" ht="16.5" customHeight="1" x14ac:dyDescent="0.2">
      <c r="B26" s="3" t="s">
        <v>16</v>
      </c>
      <c r="C26" s="29"/>
      <c r="D26" s="30"/>
      <c r="F26" s="15">
        <f>IF(F25&lt;1,0,F24/F25)</f>
        <v>0</v>
      </c>
    </row>
    <row r="27" spans="1:8" ht="16.5" customHeight="1" x14ac:dyDescent="0.2">
      <c r="A27" s="1"/>
      <c r="B27" s="1"/>
    </row>
    <row r="28" spans="1:8" ht="16.5" customHeight="1" x14ac:dyDescent="0.2">
      <c r="A28" s="1" t="s">
        <v>29</v>
      </c>
      <c r="B28" s="1"/>
    </row>
    <row r="29" spans="1:8" ht="16.5" customHeight="1" x14ac:dyDescent="0.2">
      <c r="A29" s="4" t="s">
        <v>25</v>
      </c>
      <c r="B29" s="28" t="s">
        <v>34</v>
      </c>
      <c r="C29" s="4" t="s">
        <v>19</v>
      </c>
      <c r="D29" s="4" t="s">
        <v>24</v>
      </c>
      <c r="E29" s="4" t="s">
        <v>18</v>
      </c>
      <c r="F29" s="4" t="s">
        <v>30</v>
      </c>
      <c r="G29" s="4" t="s">
        <v>20</v>
      </c>
    </row>
    <row r="30" spans="1:8" ht="16.5" customHeight="1" x14ac:dyDescent="0.2">
      <c r="A30" s="16"/>
      <c r="B30" s="34"/>
      <c r="C30" s="7"/>
      <c r="D30" s="17"/>
      <c r="E30" s="4" t="str">
        <f>IF(D30="","",VLOOKUP(D30,Satser,2,FALSE))</f>
        <v/>
      </c>
      <c r="F30" s="18">
        <f>IF(antall*H30&gt;0,diett/antall,0)</f>
        <v>0</v>
      </c>
      <c r="G30" s="18">
        <f>IF(H30=0,0,E30+F30)</f>
        <v>0</v>
      </c>
      <c r="H30" s="2">
        <f>IF(E30="",0,1)</f>
        <v>0</v>
      </c>
    </row>
    <row r="31" spans="1:8" ht="16.5" customHeight="1" x14ac:dyDescent="0.2">
      <c r="A31" s="16"/>
      <c r="B31" s="34"/>
      <c r="C31" s="7"/>
      <c r="D31" s="17"/>
      <c r="E31" s="4" t="str">
        <f>IF(D31="","",VLOOKUP(D31,Satser,2,FALSE))</f>
        <v/>
      </c>
      <c r="F31" s="18">
        <f>IF(antall*H31&gt;0,diett/antall,0)</f>
        <v>0</v>
      </c>
      <c r="G31" s="18">
        <f t="shared" ref="G31:G34" si="0">IF(H31=0,0,E31+F31)</f>
        <v>0</v>
      </c>
      <c r="H31" s="2">
        <f>IF(E31="",0,1)</f>
        <v>0</v>
      </c>
    </row>
    <row r="32" spans="1:8" ht="16.5" customHeight="1" x14ac:dyDescent="0.2">
      <c r="A32" s="16"/>
      <c r="B32" s="34"/>
      <c r="C32" s="7"/>
      <c r="D32" s="17"/>
      <c r="E32" s="4" t="str">
        <f>IF(D32="","",VLOOKUP(D32,Satser,2,FALSE))</f>
        <v/>
      </c>
      <c r="F32" s="18">
        <f>IF(antall*H32&gt;0,diett/antall,0)</f>
        <v>0</v>
      </c>
      <c r="G32" s="18">
        <f t="shared" si="0"/>
        <v>0</v>
      </c>
      <c r="H32" s="2">
        <f t="shared" ref="H32:H34" si="1">IF(E32="",0,1)</f>
        <v>0</v>
      </c>
    </row>
    <row r="33" spans="1:8" ht="16.5" customHeight="1" x14ac:dyDescent="0.2">
      <c r="A33" s="16"/>
      <c r="B33" s="16"/>
      <c r="C33" s="7"/>
      <c r="D33" s="17"/>
      <c r="E33" s="4" t="str">
        <f>IF(D33="","",VLOOKUP(D33,Satser,2,FALSE))</f>
        <v/>
      </c>
      <c r="F33" s="18">
        <f>IF(antall*H33&gt;0,diett/antall,0)</f>
        <v>0</v>
      </c>
      <c r="G33" s="18">
        <f t="shared" si="0"/>
        <v>0</v>
      </c>
      <c r="H33" s="2">
        <f t="shared" si="1"/>
        <v>0</v>
      </c>
    </row>
    <row r="34" spans="1:8" ht="16.5" customHeight="1" x14ac:dyDescent="0.2">
      <c r="A34" s="16"/>
      <c r="B34" s="16"/>
      <c r="C34" s="7"/>
      <c r="D34" s="17"/>
      <c r="E34" s="4" t="str">
        <f>IF(D34="","",VLOOKUP(D34,Satser,2,FALSE))</f>
        <v/>
      </c>
      <c r="F34" s="18">
        <f>IF(antall*H34&gt;0,diett/antall,0)</f>
        <v>0</v>
      </c>
      <c r="G34" s="18">
        <f t="shared" si="0"/>
        <v>0</v>
      </c>
      <c r="H34" s="2">
        <f t="shared" si="1"/>
        <v>0</v>
      </c>
    </row>
    <row r="35" spans="1:8" ht="16.5" customHeight="1" x14ac:dyDescent="0.2"/>
    <row r="36" spans="1:8" ht="16.5" customHeight="1" x14ac:dyDescent="0.2">
      <c r="C36" s="19"/>
      <c r="E36" s="20" t="s">
        <v>21</v>
      </c>
      <c r="F36" s="21"/>
      <c r="G36" s="22">
        <f>SUM(G30:G34)</f>
        <v>0</v>
      </c>
    </row>
    <row r="39" spans="1:8" x14ac:dyDescent="0.2">
      <c r="B39" s="4" t="s">
        <v>23</v>
      </c>
      <c r="C39" s="16"/>
      <c r="D39" s="4" t="s">
        <v>22</v>
      </c>
      <c r="E39" s="35"/>
      <c r="F39" s="36"/>
      <c r="G39" s="37"/>
    </row>
    <row r="40" spans="1:8" x14ac:dyDescent="0.2">
      <c r="C40" s="23"/>
      <c r="D40" s="23"/>
    </row>
  </sheetData>
  <mergeCells count="10">
    <mergeCell ref="E39:G39"/>
    <mergeCell ref="C12:D12"/>
    <mergeCell ref="E13:G13"/>
    <mergeCell ref="C19:F19"/>
    <mergeCell ref="C4:E4"/>
    <mergeCell ref="C7:E7"/>
    <mergeCell ref="C8:E8"/>
    <mergeCell ref="C9:E9"/>
    <mergeCell ref="C10:D10"/>
    <mergeCell ref="C11:D11"/>
  </mergeCells>
  <dataValidations count="1">
    <dataValidation type="list" allowBlank="1" showInputMessage="1" showErrorMessage="1" sqref="D30:D34" xr:uid="{00000000-0002-0000-0000-000000000000}">
      <formula1>type</formula1>
    </dataValidation>
  </dataValidations>
  <pageMargins left="0.39370078740157483" right="0.39370078740157483" top="0.74803149606299213" bottom="0.74803149606299213" header="0.31496062992125984" footer="0.31496062992125984"/>
  <pageSetup paperSize="9" scale="8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nUtIntern xmlns="aec5f570-5954-42b2-93f8-bbdf6252596e">Intern</InnUtIntern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SF33 Region Sør</TermName>
          <TermId xmlns="http://schemas.microsoft.com/office/infopath/2007/PartnerControls">9232fd28-2b61-4ff9-adc6-ee76ed0f9c87</TermId>
        </TermInfo>
      </Terms>
    </e390b8d06ece46449586677b864a8181>
    <TaxCatchAll xmlns="aec5f570-5954-42b2-93f8-bbdf6252596e">
      <Value>1</Value>
    </TaxCatchAll>
    <_arFrist xmlns="aec5f570-5954-42b2-93f8-bbdf6252596e" xsi:nil="true"/>
    <m007437e3ff24ee3b6b1beda051d5beb xmlns="aec5f570-5954-42b2-93f8-bbdf6252596e">
      <Terms xmlns="http://schemas.microsoft.com/office/infopath/2007/PartnerControls"/>
    </m007437e3ff24ee3b6b1beda051d5beb>
    <_nifSaksbehandler xmlns="aec5f570-5954-42b2-93f8-bbdf6252596e">
      <UserInfo>
        <DisplayName>Hagberg, Bjørn</DisplayName>
        <AccountId>33</AccountId>
        <AccountType/>
      </UserInfo>
    </_nifSaksbehandler>
    <_nifDokumentstatus xmlns="aec5f570-5954-42b2-93f8-bbdf6252596e">Ubehandlet</_nifDokumentstatus>
    <_nifFra xmlns="aec5f570-5954-42b2-93f8-bbdf6252596e" xsi:nil="true"/>
    <_nifDokumenteier xmlns="aec5f570-5954-42b2-93f8-bbdf6252596e">
      <UserInfo>
        <DisplayName>Hagberg, Bjørn</DisplayName>
        <AccountId>33</AccountId>
        <AccountType/>
      </UserInfo>
    </_nifDokumenteier>
    <_nifDokumentbeskrivelse xmlns="aec5f570-5954-42b2-93f8-bbdf6252596e" xsi:nil="true"/>
    <_nifTil xmlns="aec5f570-5954-42b2-93f8-bbdf6252596e" xsi:nil="true"/>
    <AnonymEksternDeling xmlns="aec5f570-5954-42b2-93f8-bbdf6252596e">false</AnonymEksternDeling>
    <_dlc_DocId xmlns="6312326f-242d-47eb-b32c-67846ad7cd13">SF33S-24-12716</_dlc_DocId>
    <_dlc_DocIdUrl xmlns="6312326f-242d-47eb-b32c-67846ad7cd13">
      <Url>https://idrettskontor.nif.no/sites/handballforbundetsor/documentcontent/_layouts/15/DocIdRedir.aspx?ID=SF33S-24-12716</Url>
      <Description>SF33S-24-12716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89F515CEF38C6043B09A4EB0A2E09D630200B06259A7E529804FAB2EC9E85747C5C700B8466F758AE49E448D448C03B17D0430" ma:contentTypeVersion="52" ma:contentTypeDescription="Opprett et nytt dokument." ma:contentTypeScope="" ma:versionID="0d1b6ee04fccb48581db3617bc96c089">
  <xsd:schema xmlns:xsd="http://www.w3.org/2001/XMLSchema" xmlns:xs="http://www.w3.org/2001/XMLSchema" xmlns:p="http://schemas.microsoft.com/office/2006/metadata/properties" xmlns:ns2="aec5f570-5954-42b2-93f8-bbdf6252596e" xmlns:ns3="6312326f-242d-47eb-b32c-67846ad7cd13" targetNamespace="http://schemas.microsoft.com/office/2006/metadata/properties" ma:root="true" ma:fieldsID="b31b8788de5cf21110ca49a317324996" ns2:_="" ns3:_="">
    <xsd:import namespace="aec5f570-5954-42b2-93f8-bbdf6252596e"/>
    <xsd:import namespace="6312326f-242d-47eb-b32c-67846ad7cd13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2:AnonymEksternDeling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hidden="true" ma:SearchPeopleOnly="false" ma:SharePointGroup="0" ma:internalName="_nifDokumente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36415366-159e-4197-b217-7400c9d6084a}" ma:internalName="TaxCatchAll" ma:showField="CatchAllData" ma:web="6312326f-242d-47eb-b32c-67846ad7cd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36415366-159e-4197-b217-7400c9d6084a}" ma:internalName="TaxCatchAllLabel" ma:readOnly="true" ma:showField="CatchAllDataLabel" ma:web="6312326f-242d-47eb-b32c-67846ad7cd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nillable="true" ma:taxonomy="true" ma:internalName="e390b8d06ece46449586677b864a8181" ma:taxonomyFieldName="OrgTilhorighet" ma:displayName="OrgTilhørighet" ma:readOnly="false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  <xsd:element name="AnonymEksternDeling" ma:index="22" nillable="true" ma:displayName="Anonym Ekstern Deling" ma:default="0" ma:internalName="AnonymEksternDelin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326f-242d-47eb-b32c-67846ad7cd13" elementFormDefault="qualified">
    <xsd:import namespace="http://schemas.microsoft.com/office/2006/documentManagement/types"/>
    <xsd:import namespace="http://schemas.microsoft.com/office/infopath/2007/PartnerControls"/>
    <xsd:element name="_dlc_DocId" ma:index="23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4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EB234BD1-2FB8-437B-A855-01EB6CF80FD0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F6E7710-2800-43B5-8104-5095A7B8CDE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F34D2AA-902D-4033-AB34-B5FA41F1F91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05B4C4A-2842-4B7A-800A-79BCE8C6435F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aec5f570-5954-42b2-93f8-bbdf6252596e"/>
    <ds:schemaRef ds:uri="6312326f-242d-47eb-b32c-67846ad7cd13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89B68998-064D-4FE7-BFBF-7FDAC0968A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6312326f-242d-47eb-b32c-67846ad7cd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428766A3-AD59-402F-A5FD-27DF63F9399C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3</vt:i4>
      </vt:variant>
    </vt:vector>
  </HeadingPairs>
  <TitlesOfParts>
    <vt:vector size="4" baseType="lpstr">
      <vt:lpstr>Dommerregning</vt:lpstr>
      <vt:lpstr>antall</vt:lpstr>
      <vt:lpstr>diett</vt:lpstr>
      <vt:lpstr>Dommerregning!Utskriftsområde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Hagberg, Bjørn</dc:creator>
  <cp:lastModifiedBy>Stake, Ida Haugstad</cp:lastModifiedBy>
  <cp:lastPrinted>2017-09-08T09:13:03Z</cp:lastPrinted>
  <dcterms:created xsi:type="dcterms:W3CDTF">2017-05-31T11:14:37Z</dcterms:created>
  <dcterms:modified xsi:type="dcterms:W3CDTF">2024-02-05T13:24:56Z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0x01010089F515CEF38C6043B09A4EB0A2E09D630200B06259A7E529804FAB2EC9E85747C5C700B8466F758AE49E448D448C03B17D0430</vt:lpwstr>
  </property>
  <property fmtid="{D5CDD505-2E9C-101B-9397-08002B2CF9AE}" pid="3" name="Dokumentkategori">
    <vt:lpwstr/>
  </property>
  <property fmtid="{D5CDD505-2E9C-101B-9397-08002B2CF9AE}" pid="4" name="OrgTilhorighet">
    <vt:lpwstr>1;#SF33 Region Sør|9232fd28-2b61-4ff9-adc6-ee76ed0f9c87</vt:lpwstr>
  </property>
  <property fmtid="{D5CDD505-2E9C-101B-9397-08002B2CF9AE}" pid="5" name="_dlc_DocIdItemGuid">
    <vt:lpwstr>a420803b-3211-482a-b47a-37b535f57856</vt:lpwstr>
  </property>
</Properties>
</file>